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Краткое описание ИП и обосновывающие материалы\Приложение 1-УНЦ\"/>
    </mc:Choice>
  </mc:AlternateContent>
  <bookViews>
    <workbookView xWindow="0" yWindow="0" windowWidth="21570" windowHeight="8085"/>
  </bookViews>
  <sheets>
    <sheet name="ПП №1" sheetId="1" r:id="rId1"/>
  </sheets>
  <definedNames>
    <definedName name="_xlnm.Print_Area" localSheetId="0">'ПП №1'!$A$1:$F$35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  <c r="A14" i="1"/>
  <c r="A13" i="1"/>
  <c r="F9" i="1"/>
  <c r="E15" i="1" s="1"/>
  <c r="F15" i="1" s="1"/>
  <c r="F25" i="1" s="1"/>
  <c r="F33" i="1" s="1"/>
  <c r="F8" i="1"/>
  <c r="E14" i="1" s="1"/>
  <c r="F14" i="1" s="1"/>
  <c r="F24" i="1" s="1"/>
  <c r="F32" i="1" s="1"/>
  <c r="F7" i="1"/>
  <c r="E13" i="1" s="1"/>
  <c r="F13" i="1" s="1"/>
  <c r="F23" i="1" l="1"/>
  <c r="F31" i="1" s="1"/>
  <c r="F21" i="1"/>
  <c r="F34" i="1" l="1"/>
  <c r="F35" i="1" l="1"/>
  <c r="G35" i="1" s="1"/>
  <c r="E4" i="1" s="1"/>
</calcChain>
</file>

<file path=xl/sharedStrings.xml><?xml version="1.0" encoding="utf-8"?>
<sst xmlns="http://schemas.openxmlformats.org/spreadsheetml/2006/main" count="43" uniqueCount="36">
  <si>
    <t xml:space="preserve">Расчет </t>
  </si>
  <si>
    <t xml:space="preserve">по "Укрупненным нормативам цены" согласно приказу № 131 от 26.02.2024 г. Министерства энергетики Российской Федерации </t>
  </si>
  <si>
    <t>составляет</t>
  </si>
  <si>
    <t>млн. руб. с НДС</t>
  </si>
  <si>
    <t>Номер расценок</t>
  </si>
  <si>
    <t>Наименование 
УНЦ</t>
  </si>
  <si>
    <t>Измеритель (единица измерения) УНЦ</t>
  </si>
  <si>
    <t xml:space="preserve">Укрупненный норматив цены,  тыс рублей (без НДС) </t>
  </si>
  <si>
    <t>Количество</t>
  </si>
  <si>
    <t>Стоимость тыс. руб., без НДС</t>
  </si>
  <si>
    <t>П6-06</t>
  </si>
  <si>
    <t>УНЦ на проектные и изыскательские работы для отдельных элементов электрических сетей</t>
  </si>
  <si>
    <t>1 объект</t>
  </si>
  <si>
    <t>И7-01-1..2</t>
  </si>
  <si>
    <t>УНЦ выключателя 35 кВ без устройства фундаментов</t>
  </si>
  <si>
    <t>1 ед</t>
  </si>
  <si>
    <t>Субъект Российской Федерации, на территории которого реализуется технологическое решение (мероприятие)</t>
  </si>
  <si>
    <t>Коэффициенты перехода (пересчета) от базового УНЦ электрических сетей (за исключением ВЛ) к уровню УНЦ электрических сетей субъектов Российской Федерации</t>
  </si>
  <si>
    <t>Стоимость тыс. руб., с учетом коэф-та перехода, без НДС</t>
  </si>
  <si>
    <t>Самарская область</t>
  </si>
  <si>
    <t>Итого затраты в текущих ценах без НДС, тыс. руб:</t>
  </si>
  <si>
    <t>в том числе по годам реализации мероприятия:</t>
  </si>
  <si>
    <t>2026 год</t>
  </si>
  <si>
    <t>2027 год</t>
  </si>
  <si>
    <t>2028 год</t>
  </si>
  <si>
    <t>Итого с учетом индекса-дефлятора без НДС 2026 год, тыс. руб.</t>
  </si>
  <si>
    <t>Итого с учетом индекса-дефлятора без НДС 2027 год, тыс. руб.</t>
  </si>
  <si>
    <t>Итого с учетом индекса-дефлятора без НДС 2028 год, тыс. руб.</t>
  </si>
  <si>
    <t>Сумма НДС, тыс. руб:</t>
  </si>
  <si>
    <t>Итого затраты в прогнозных ценах с НДС, тыс. руб:</t>
  </si>
  <si>
    <t xml:space="preserve">Индекс-дефлятор  2024 год </t>
  </si>
  <si>
    <t xml:space="preserve">Индекс-дефлятор  2025 год </t>
  </si>
  <si>
    <t xml:space="preserve">Индекс-дефлятор  2026 год </t>
  </si>
  <si>
    <t xml:space="preserve">Индекс-дефлятор  2027 год </t>
  </si>
  <si>
    <t xml:space="preserve">Индекс-дефлятор  2028 год </t>
  </si>
  <si>
    <r>
      <t xml:space="preserve">по объекту: </t>
    </r>
    <r>
      <rPr>
        <u/>
        <sz val="12"/>
        <rFont val="Times New Roman"/>
        <family val="1"/>
        <charset val="204"/>
      </rPr>
      <t>"Модернизация переходнго пункта № 1  кабельно -воздушной линии  35кВ по адресу: Самарская область, Красноглинский р-н, пос. Козелки"</t>
    </r>
    <r>
      <rPr>
        <sz val="12"/>
        <rFont val="Times New Roman"/>
        <family val="1"/>
        <charset val="204"/>
      </rPr>
      <t xml:space="preserve"> (2026-2028 г.)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</si>
</sst>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\ _₽_-;\-* #,##0.00\ _₽_-;_-* \-??\ _₽_-;_-@_-"/>
    <numFmt numFmtId="165" formatCode="_-* #,##0.000\ _₽_-;\-* #,##0.000\ _₽_-;_-* \-??\ _₽_-;_-@_-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/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1" applyFont="1" applyBorder="1" applyAlignment="1" applyProtection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1" applyFont="1" applyBorder="1" applyAlignment="1" applyProtection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164" fontId="3" fillId="0" borderId="0" xfId="1" applyFont="1" applyBorder="1" applyAlignment="1" applyProtection="1">
      <alignment vertical="center"/>
    </xf>
    <xf numFmtId="164" fontId="3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43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5"/>
  <sheetViews>
    <sheetView tabSelected="1" zoomScale="85" zoomScaleNormal="85" workbookViewId="0">
      <selection activeCell="L7" sqref="L7"/>
    </sheetView>
  </sheetViews>
  <sheetFormatPr defaultRowHeight="15.75" x14ac:dyDescent="0.25"/>
  <cols>
    <col min="1" max="1" width="21.85546875" style="2" customWidth="1"/>
    <col min="2" max="2" width="36.7109375" style="2" customWidth="1"/>
    <col min="3" max="3" width="25.5703125" style="2" customWidth="1"/>
    <col min="4" max="4" width="31.140625" style="2" customWidth="1"/>
    <col min="5" max="5" width="17.85546875" style="2" customWidth="1"/>
    <col min="6" max="6" width="22.42578125" style="2" customWidth="1"/>
    <col min="7" max="7" width="12.7109375" style="2" hidden="1" customWidth="1"/>
    <col min="8" max="8" width="22" style="2" customWidth="1"/>
    <col min="9" max="1025" width="9.140625" style="2" customWidth="1"/>
  </cols>
  <sheetData>
    <row r="1" spans="1:8" ht="23.25" customHeight="1" x14ac:dyDescent="0.25">
      <c r="A1" s="28" t="s">
        <v>0</v>
      </c>
      <c r="B1" s="28"/>
      <c r="C1" s="28"/>
      <c r="D1" s="28"/>
      <c r="E1" s="28"/>
      <c r="F1" s="28"/>
      <c r="G1" s="1"/>
      <c r="H1" s="1"/>
    </row>
    <row r="2" spans="1:8" ht="28.5" customHeight="1" x14ac:dyDescent="0.25">
      <c r="A2" s="29" t="s">
        <v>1</v>
      </c>
      <c r="B2" s="29"/>
      <c r="C2" s="29"/>
      <c r="D2" s="29"/>
      <c r="E2" s="29"/>
      <c r="F2" s="29"/>
      <c r="G2" s="1"/>
      <c r="H2" s="1"/>
    </row>
    <row r="3" spans="1:8" s="1" customFormat="1" ht="32.25" customHeight="1" x14ac:dyDescent="0.25">
      <c r="A3" s="30" t="s">
        <v>35</v>
      </c>
      <c r="B3" s="30"/>
      <c r="C3" s="30"/>
      <c r="D3" s="30"/>
      <c r="E3" s="30"/>
      <c r="F3" s="30"/>
      <c r="G3" s="3"/>
      <c r="H3" s="3"/>
    </row>
    <row r="4" spans="1:8" x14ac:dyDescent="0.25">
      <c r="B4" s="4"/>
      <c r="C4" s="4"/>
      <c r="D4" s="4" t="s">
        <v>2</v>
      </c>
      <c r="E4" s="5">
        <f>G35</f>
        <v>15.83189584306959</v>
      </c>
      <c r="F4" s="6" t="s">
        <v>3</v>
      </c>
    </row>
    <row r="6" spans="1:8" ht="31.5" x14ac:dyDescent="0.25">
      <c r="A6" s="7" t="s">
        <v>4</v>
      </c>
      <c r="B6" s="8" t="s">
        <v>5</v>
      </c>
      <c r="C6" s="8" t="s">
        <v>6</v>
      </c>
      <c r="D6" s="9" t="s">
        <v>7</v>
      </c>
      <c r="E6" s="9" t="s">
        <v>8</v>
      </c>
      <c r="F6" s="9" t="s">
        <v>9</v>
      </c>
      <c r="H6" s="10"/>
    </row>
    <row r="7" spans="1:8" ht="69.75" customHeight="1" x14ac:dyDescent="0.25">
      <c r="A7" s="7" t="s">
        <v>10</v>
      </c>
      <c r="B7" s="11" t="s">
        <v>11</v>
      </c>
      <c r="C7" s="12" t="s">
        <v>12</v>
      </c>
      <c r="D7" s="7">
        <v>425.5</v>
      </c>
      <c r="E7" s="7">
        <v>2</v>
      </c>
      <c r="F7" s="13">
        <f>D7*E7</f>
        <v>851</v>
      </c>
      <c r="H7" s="10"/>
    </row>
    <row r="8" spans="1:8" ht="38.25" customHeight="1" x14ac:dyDescent="0.25">
      <c r="A8" s="7" t="s">
        <v>13</v>
      </c>
      <c r="B8" s="11" t="s">
        <v>14</v>
      </c>
      <c r="C8" s="12" t="s">
        <v>15</v>
      </c>
      <c r="D8" s="7">
        <v>4576.9399999999996</v>
      </c>
      <c r="E8" s="7">
        <v>1</v>
      </c>
      <c r="F8" s="13">
        <f>D8*E8</f>
        <v>4576.9399999999996</v>
      </c>
      <c r="H8" s="10"/>
    </row>
    <row r="9" spans="1:8" ht="38.25" customHeight="1" x14ac:dyDescent="0.25">
      <c r="A9" s="7" t="s">
        <v>13</v>
      </c>
      <c r="B9" s="11" t="s">
        <v>14</v>
      </c>
      <c r="C9" s="12" t="s">
        <v>15</v>
      </c>
      <c r="D9" s="7">
        <v>4576.9399999999996</v>
      </c>
      <c r="E9" s="7">
        <v>1</v>
      </c>
      <c r="F9" s="13">
        <f>D9*E9</f>
        <v>4576.9399999999996</v>
      </c>
    </row>
    <row r="12" spans="1:8" ht="117" customHeight="1" x14ac:dyDescent="0.25">
      <c r="A12" s="7" t="s">
        <v>4</v>
      </c>
      <c r="B12" s="31" t="s">
        <v>16</v>
      </c>
      <c r="C12" s="32"/>
      <c r="D12" s="9" t="s">
        <v>17</v>
      </c>
      <c r="E12" s="9" t="s">
        <v>9</v>
      </c>
      <c r="F12" s="9" t="s">
        <v>18</v>
      </c>
    </row>
    <row r="13" spans="1:8" s="1" customFormat="1" ht="33.75" customHeight="1" x14ac:dyDescent="0.25">
      <c r="A13" s="7" t="str">
        <f>A7</f>
        <v>П6-06</v>
      </c>
      <c r="B13" s="31" t="s">
        <v>19</v>
      </c>
      <c r="C13" s="32"/>
      <c r="D13" s="7">
        <v>1.1000000000000001</v>
      </c>
      <c r="E13" s="14">
        <f>F7</f>
        <v>851</v>
      </c>
      <c r="F13" s="15">
        <f>D13*E13</f>
        <v>936.1</v>
      </c>
    </row>
    <row r="14" spans="1:8" s="1" customFormat="1" ht="33.75" customHeight="1" x14ac:dyDescent="0.25">
      <c r="A14" s="7" t="str">
        <f t="shared" ref="A14:A15" si="0">A8</f>
        <v>И7-01-1..2</v>
      </c>
      <c r="B14" s="31" t="s">
        <v>19</v>
      </c>
      <c r="C14" s="32"/>
      <c r="D14" s="7">
        <v>1.1000000000000001</v>
      </c>
      <c r="E14" s="14">
        <f t="shared" ref="E14:E15" si="1">F8</f>
        <v>4576.9399999999996</v>
      </c>
      <c r="F14" s="15">
        <f t="shared" ref="F14:F15" si="2">D14*E14</f>
        <v>5034.634</v>
      </c>
    </row>
    <row r="15" spans="1:8" s="1" customFormat="1" ht="33.75" customHeight="1" x14ac:dyDescent="0.25">
      <c r="A15" s="7" t="str">
        <f t="shared" si="0"/>
        <v>И7-01-1..2</v>
      </c>
      <c r="B15" s="31" t="s">
        <v>19</v>
      </c>
      <c r="C15" s="32"/>
      <c r="D15" s="7">
        <v>1.1000000000000001</v>
      </c>
      <c r="E15" s="14">
        <f t="shared" si="1"/>
        <v>4576.9399999999996</v>
      </c>
      <c r="F15" s="15">
        <f t="shared" si="2"/>
        <v>5034.634</v>
      </c>
    </row>
    <row r="16" spans="1:8" s="1" customFormat="1" ht="19.5" customHeight="1" x14ac:dyDescent="0.25">
      <c r="A16" s="16"/>
      <c r="B16" s="17"/>
      <c r="C16" s="17"/>
      <c r="D16" s="16"/>
      <c r="E16" s="18"/>
      <c r="F16" s="19"/>
    </row>
    <row r="17" spans="1:8" s="1" customFormat="1" x14ac:dyDescent="0.25">
      <c r="A17" s="16"/>
      <c r="B17" s="17"/>
      <c r="C17" s="17"/>
      <c r="D17" s="16"/>
      <c r="E17" s="18"/>
      <c r="F17" s="19"/>
    </row>
    <row r="21" spans="1:8" ht="20.100000000000001" customHeight="1" x14ac:dyDescent="0.25">
      <c r="B21" s="27" t="s">
        <v>20</v>
      </c>
      <c r="C21" s="27"/>
      <c r="D21" s="27"/>
      <c r="E21" s="27"/>
      <c r="F21" s="20">
        <f>SUM(F13:F15)</f>
        <v>11005.368</v>
      </c>
      <c r="G21" s="1"/>
    </row>
    <row r="22" spans="1:8" ht="20.100000000000001" customHeight="1" x14ac:dyDescent="0.25">
      <c r="B22" s="33" t="s">
        <v>21</v>
      </c>
      <c r="C22" s="34"/>
      <c r="D22" s="34"/>
      <c r="E22" s="35"/>
      <c r="F22" s="20"/>
      <c r="G22" s="1"/>
    </row>
    <row r="23" spans="1:8" ht="20.100000000000001" customHeight="1" x14ac:dyDescent="0.25">
      <c r="B23" s="24" t="s">
        <v>22</v>
      </c>
      <c r="C23" s="25"/>
      <c r="D23" s="25"/>
      <c r="E23" s="26"/>
      <c r="F23" s="20">
        <f>F13</f>
        <v>936.1</v>
      </c>
      <c r="G23" s="1"/>
    </row>
    <row r="24" spans="1:8" ht="20.100000000000001" customHeight="1" x14ac:dyDescent="0.25">
      <c r="B24" s="24" t="s">
        <v>23</v>
      </c>
      <c r="C24" s="25"/>
      <c r="D24" s="25"/>
      <c r="E24" s="26"/>
      <c r="F24" s="20">
        <f t="shared" ref="F24:F25" si="3">F14</f>
        <v>5034.634</v>
      </c>
      <c r="G24" s="1"/>
    </row>
    <row r="25" spans="1:8" ht="20.100000000000001" customHeight="1" x14ac:dyDescent="0.25">
      <c r="B25" s="24" t="s">
        <v>24</v>
      </c>
      <c r="C25" s="25"/>
      <c r="D25" s="25"/>
      <c r="E25" s="26"/>
      <c r="F25" s="20">
        <f t="shared" si="3"/>
        <v>5034.634</v>
      </c>
      <c r="G25" s="1"/>
    </row>
    <row r="26" spans="1:8" ht="20.100000000000001" customHeight="1" x14ac:dyDescent="0.25">
      <c r="B26" s="27" t="s">
        <v>30</v>
      </c>
      <c r="C26" s="27"/>
      <c r="D26" s="27"/>
      <c r="E26" s="27"/>
      <c r="F26" s="21">
        <v>1.044</v>
      </c>
      <c r="G26" s="22"/>
      <c r="H26" s="5"/>
    </row>
    <row r="27" spans="1:8" ht="20.100000000000001" customHeight="1" x14ac:dyDescent="0.25">
      <c r="B27" s="27" t="s">
        <v>31</v>
      </c>
      <c r="C27" s="27"/>
      <c r="D27" s="27"/>
      <c r="E27" s="27"/>
      <c r="F27" s="21">
        <v>1.0429999999999999</v>
      </c>
      <c r="G27" s="22"/>
      <c r="H27" s="5"/>
    </row>
    <row r="28" spans="1:8" ht="20.100000000000001" customHeight="1" x14ac:dyDescent="0.25">
      <c r="B28" s="27" t="s">
        <v>32</v>
      </c>
      <c r="C28" s="27"/>
      <c r="D28" s="27"/>
      <c r="E28" s="27"/>
      <c r="F28" s="21">
        <v>1.042</v>
      </c>
      <c r="G28" s="1"/>
    </row>
    <row r="29" spans="1:8" ht="20.100000000000001" customHeight="1" x14ac:dyDescent="0.25">
      <c r="B29" s="27" t="s">
        <v>33</v>
      </c>
      <c r="C29" s="27"/>
      <c r="D29" s="27"/>
      <c r="E29" s="27"/>
      <c r="F29" s="21">
        <v>1.0409999999999999</v>
      </c>
      <c r="G29" s="1"/>
    </row>
    <row r="30" spans="1:8" ht="20.100000000000001" customHeight="1" x14ac:dyDescent="0.25">
      <c r="B30" s="27" t="s">
        <v>34</v>
      </c>
      <c r="C30" s="27"/>
      <c r="D30" s="27"/>
      <c r="E30" s="27"/>
      <c r="F30" s="21">
        <v>1.04</v>
      </c>
      <c r="G30" s="1"/>
    </row>
    <row r="31" spans="1:8" ht="20.100000000000001" customHeight="1" x14ac:dyDescent="0.25">
      <c r="B31" s="24" t="s">
        <v>25</v>
      </c>
      <c r="C31" s="25"/>
      <c r="D31" s="25"/>
      <c r="E31" s="26"/>
      <c r="F31" s="20">
        <f>F23*F26*F27*F28</f>
        <v>1062.1228968504001</v>
      </c>
      <c r="G31" s="1"/>
    </row>
    <row r="32" spans="1:8" ht="20.100000000000001" customHeight="1" x14ac:dyDescent="0.25">
      <c r="B32" s="24" t="s">
        <v>26</v>
      </c>
      <c r="C32" s="25"/>
      <c r="D32" s="25"/>
      <c r="E32" s="26"/>
      <c r="F32" s="20">
        <f>F24*F26*F27*F28*F29</f>
        <v>5946.6333197913036</v>
      </c>
      <c r="G32" s="1"/>
    </row>
    <row r="33" spans="2:7" ht="20.100000000000001" customHeight="1" x14ac:dyDescent="0.25">
      <c r="B33" s="24" t="s">
        <v>27</v>
      </c>
      <c r="C33" s="25"/>
      <c r="D33" s="25"/>
      <c r="E33" s="26"/>
      <c r="F33" s="20">
        <f>F25*F26*F27*F28*F29*F30</f>
        <v>6184.4986525829563</v>
      </c>
      <c r="G33" s="1"/>
    </row>
    <row r="34" spans="2:7" ht="20.100000000000001" customHeight="1" x14ac:dyDescent="0.25">
      <c r="B34" s="27" t="s">
        <v>28</v>
      </c>
      <c r="C34" s="27"/>
      <c r="D34" s="27"/>
      <c r="E34" s="27"/>
      <c r="F34" s="20">
        <f>(F31+F32+F33)/100*20</f>
        <v>2638.6509738449322</v>
      </c>
      <c r="G34" s="1"/>
    </row>
    <row r="35" spans="2:7" ht="20.100000000000001" customHeight="1" x14ac:dyDescent="0.25">
      <c r="B35" s="27" t="s">
        <v>29</v>
      </c>
      <c r="C35" s="27"/>
      <c r="D35" s="27"/>
      <c r="E35" s="27"/>
      <c r="F35" s="20">
        <f>F31+F32+F33+F34-0.01</f>
        <v>15831.895843069591</v>
      </c>
      <c r="G35" s="23">
        <f>F35/1000</f>
        <v>15.83189584306959</v>
      </c>
    </row>
  </sheetData>
  <mergeCells count="22">
    <mergeCell ref="B25:E25"/>
    <mergeCell ref="A1:F1"/>
    <mergeCell ref="A2:F2"/>
    <mergeCell ref="A3:F3"/>
    <mergeCell ref="B12:C12"/>
    <mergeCell ref="B13:C13"/>
    <mergeCell ref="B14:C14"/>
    <mergeCell ref="B15:C15"/>
    <mergeCell ref="B21:E21"/>
    <mergeCell ref="B22:E22"/>
    <mergeCell ref="B23:E23"/>
    <mergeCell ref="B24:E24"/>
    <mergeCell ref="B32:E32"/>
    <mergeCell ref="B33:E33"/>
    <mergeCell ref="B34:E34"/>
    <mergeCell ref="B35:E35"/>
    <mergeCell ref="B26:E26"/>
    <mergeCell ref="B27:E27"/>
    <mergeCell ref="B28:E28"/>
    <mergeCell ref="B29:E29"/>
    <mergeCell ref="B30:E30"/>
    <mergeCell ref="B31:E31"/>
  </mergeCells>
  <pageMargins left="0.59055118110236227" right="0.39370078740157483" top="0.39370078740157483" bottom="0.39370078740157483" header="0.78740157480314965" footer="0.78740157480314965"/>
  <pageSetup paperSize="9" scale="59" firstPageNumber="0" orientation="portrait" horizontalDpi="300" verticalDpi="30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 №1</vt:lpstr>
      <vt:lpstr>'ПП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Home</cp:lastModifiedBy>
  <cp:lastPrinted>2025-04-12T17:55:39Z</cp:lastPrinted>
  <dcterms:created xsi:type="dcterms:W3CDTF">2025-03-27T11:39:29Z</dcterms:created>
  <dcterms:modified xsi:type="dcterms:W3CDTF">2025-04-15T14:02:51Z</dcterms:modified>
</cp:coreProperties>
</file>